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 defaultThemeVersion="124226"/>
  <xr:revisionPtr revIDLastSave="51" documentId="11_668936747388B5F296AEFD22486F83EF2EBCEBD3" xr6:coauthVersionLast="45" xr6:coauthVersionMax="45" xr10:uidLastSave="{9A66651E-7CD5-4C7B-A0CA-61EFDD6A108D}"/>
  <bookViews>
    <workbookView xWindow="20370" yWindow="-120" windowWidth="29040" windowHeight="15840" xr2:uid="{00000000-000D-0000-FFFF-FFFF00000000}"/>
  </bookViews>
  <sheets>
    <sheet name="Datos sist. telemedición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1" l="1"/>
  <c r="F2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J22" i="1" l="1"/>
  <c r="J23" i="1"/>
  <c r="J24" i="1"/>
  <c r="J25" i="1"/>
  <c r="J21" i="1"/>
  <c r="F22" i="1"/>
  <c r="F23" i="1"/>
  <c r="F24" i="1"/>
  <c r="F25" i="1"/>
  <c r="F21" i="1"/>
  <c r="K25" i="1" l="1"/>
  <c r="K24" i="1"/>
  <c r="K23" i="1"/>
  <c r="K22" i="1"/>
  <c r="K21" i="1"/>
  <c r="G25" i="1"/>
  <c r="G24" i="1"/>
  <c r="G23" i="1"/>
  <c r="G22" i="1"/>
  <c r="G21" i="1"/>
  <c r="G28" i="1" l="1"/>
  <c r="K28" i="1"/>
  <c r="L21" i="1"/>
  <c r="L22" i="1"/>
  <c r="L23" i="1"/>
  <c r="L24" i="1"/>
  <c r="L25" i="1"/>
  <c r="L26" i="1"/>
  <c r="K18" i="1" l="1"/>
  <c r="I18" i="1" s="1"/>
  <c r="K14" i="1"/>
  <c r="I14" i="1" s="1"/>
  <c r="K10" i="1"/>
  <c r="I10" i="1" s="1"/>
  <c r="K6" i="1"/>
  <c r="I6" i="1" s="1"/>
  <c r="K26" i="1"/>
  <c r="K13" i="1"/>
  <c r="I13" i="1" s="1"/>
  <c r="K5" i="1"/>
  <c r="I5" i="1" s="1"/>
  <c r="K16" i="1"/>
  <c r="I16" i="1" s="1"/>
  <c r="K11" i="1"/>
  <c r="I11" i="1" s="1"/>
  <c r="K17" i="1"/>
  <c r="I17" i="1" s="1"/>
  <c r="K9" i="1"/>
  <c r="I9" i="1" s="1"/>
  <c r="K20" i="1"/>
  <c r="K12" i="1"/>
  <c r="I12" i="1" s="1"/>
  <c r="K15" i="1"/>
  <c r="I15" i="1" s="1"/>
  <c r="K7" i="1"/>
  <c r="I7" i="1" s="1"/>
  <c r="K8" i="1"/>
  <c r="I8" i="1" s="1"/>
  <c r="K19" i="1"/>
  <c r="I19" i="1" s="1"/>
  <c r="G19" i="1"/>
  <c r="E19" i="1" s="1"/>
  <c r="G15" i="1"/>
  <c r="E15" i="1" s="1"/>
  <c r="G11" i="1"/>
  <c r="E11" i="1" s="1"/>
  <c r="G7" i="1"/>
  <c r="E7" i="1" s="1"/>
  <c r="G18" i="1"/>
  <c r="E18" i="1" s="1"/>
  <c r="G14" i="1"/>
  <c r="E14" i="1" s="1"/>
  <c r="G10" i="1"/>
  <c r="E10" i="1" s="1"/>
  <c r="G6" i="1"/>
  <c r="E6" i="1" s="1"/>
  <c r="G26" i="1"/>
  <c r="G16" i="1"/>
  <c r="E16" i="1" s="1"/>
  <c r="G17" i="1"/>
  <c r="E17" i="1" s="1"/>
  <c r="G9" i="1"/>
  <c r="E9" i="1" s="1"/>
  <c r="G12" i="1"/>
  <c r="E12" i="1" s="1"/>
  <c r="G13" i="1"/>
  <c r="E13" i="1" s="1"/>
  <c r="G5" i="1"/>
  <c r="E5" i="1" s="1"/>
  <c r="G20" i="1"/>
  <c r="G8" i="1"/>
  <c r="E8" i="1" s="1"/>
</calcChain>
</file>

<file path=xl/sharedStrings.xml><?xml version="1.0" encoding="utf-8"?>
<sst xmlns="http://schemas.openxmlformats.org/spreadsheetml/2006/main" count="18" uniqueCount="14">
  <si>
    <t>Año</t>
  </si>
  <si>
    <t>Potencia máx. (kW)</t>
  </si>
  <si>
    <t>Factor de carga</t>
  </si>
  <si>
    <t>Demanda total distribuidor (salida SET)</t>
  </si>
  <si>
    <t>Demanda LP</t>
  </si>
  <si>
    <t>Participación LP en distribuidor</t>
  </si>
  <si>
    <t>Potencia media (kW)</t>
  </si>
  <si>
    <t>Factor de carga promedio</t>
  </si>
  <si>
    <t>Energía total (MWh)</t>
  </si>
  <si>
    <t>Datos del sistema comercial</t>
  </si>
  <si>
    <t>Datos del sistema de telemedición</t>
  </si>
  <si>
    <t>2019 (*)</t>
  </si>
  <si>
    <t>(*)</t>
  </si>
  <si>
    <t>Año 2019 cerrado con estimación de los últimos tres meses, basada en el crecimiento acumulado hasta el mes de septiembre.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</si>
</sst>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\ _€_-;\-* #,##0.0\ _€_-;_-* &quot;-&quot;??\ _€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0" fontId="0" fillId="0" borderId="0" xfId="0" applyNumberFormat="1"/>
    <xf numFmtId="3" fontId="0" fillId="0" borderId="0" xfId="0" applyNumberFormat="1" applyBorder="1"/>
    <xf numFmtId="165" fontId="0" fillId="0" borderId="0" xfId="0" applyNumberFormat="1" applyBorder="1"/>
    <xf numFmtId="164" fontId="0" fillId="0" borderId="3" xfId="0" applyNumberFormat="1" applyBorder="1"/>
    <xf numFmtId="10" fontId="0" fillId="0" borderId="8" xfId="0" applyNumberFormat="1" applyBorder="1" applyAlignment="1">
      <alignment horizontal="center"/>
    </xf>
    <xf numFmtId="0" fontId="0" fillId="2" borderId="4" xfId="0" applyFill="1" applyBorder="1"/>
    <xf numFmtId="3" fontId="0" fillId="2" borderId="5" xfId="0" applyNumberFormat="1" applyFill="1" applyBorder="1"/>
    <xf numFmtId="165" fontId="0" fillId="2" borderId="5" xfId="0" applyNumberFormat="1" applyFill="1" applyBorder="1"/>
    <xf numFmtId="10" fontId="0" fillId="2" borderId="9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165" fontId="0" fillId="2" borderId="5" xfId="0" applyNumberFormat="1" applyFill="1" applyBorder="1" applyAlignment="1">
      <alignment horizontal="right"/>
    </xf>
    <xf numFmtId="0" fontId="1" fillId="4" borderId="10" xfId="0" applyFont="1" applyFill="1" applyBorder="1"/>
    <xf numFmtId="0" fontId="1" fillId="4" borderId="11" xfId="0" applyFont="1" applyFill="1" applyBorder="1" applyAlignment="1">
      <alignment horizontal="right"/>
    </xf>
    <xf numFmtId="2" fontId="1" fillId="4" borderId="11" xfId="0" applyNumberFormat="1" applyFont="1" applyFill="1" applyBorder="1" applyAlignment="1">
      <alignment horizontal="right"/>
    </xf>
    <xf numFmtId="0" fontId="1" fillId="4" borderId="11" xfId="0" applyFont="1" applyFill="1" applyBorder="1"/>
    <xf numFmtId="2" fontId="1" fillId="4" borderId="12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164" fontId="1" fillId="0" borderId="3" xfId="0" applyNumberFormat="1" applyFont="1" applyBorder="1"/>
    <xf numFmtId="0" fontId="0" fillId="5" borderId="1" xfId="0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vertical="center" textRotation="90" wrapText="1"/>
    </xf>
    <xf numFmtId="3" fontId="0" fillId="0" borderId="5" xfId="0" applyNumberFormat="1" applyFill="1" applyBorder="1"/>
    <xf numFmtId="165" fontId="0" fillId="0" borderId="5" xfId="0" applyNumberFormat="1" applyFill="1" applyBorder="1"/>
    <xf numFmtId="164" fontId="1" fillId="0" borderId="6" xfId="0" applyNumberFormat="1" applyFont="1" applyFill="1" applyBorder="1" applyAlignment="1">
      <alignment horizontal="right"/>
    </xf>
    <xf numFmtId="10" fontId="0" fillId="0" borderId="9" xfId="0" applyNumberFormat="1" applyBorder="1" applyAlignment="1">
      <alignment horizontal="center"/>
    </xf>
    <xf numFmtId="164" fontId="1" fillId="2" borderId="6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2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32"/>
  <sheetViews>
    <sheetView showGridLines="0" tabSelected="1" zoomScaleNormal="100" workbookViewId="0">
      <selection activeCell="P10" sqref="P10"/>
    </sheetView>
  </sheetViews>
  <sheetFormatPr baseColWidth="10" defaultColWidth="9.140625" defaultRowHeight="15" x14ac:dyDescent="0.25"/>
  <cols>
    <col min="3" max="3" width="7.85546875" bestFit="1" customWidth="1"/>
    <col min="4" max="4" width="13.5703125" customWidth="1"/>
    <col min="5" max="5" width="13.42578125" bestFit="1" customWidth="1"/>
    <col min="6" max="6" width="14.42578125" customWidth="1"/>
    <col min="7" max="7" width="14.140625" bestFit="1" customWidth="1"/>
    <col min="8" max="8" width="12.7109375" customWidth="1"/>
    <col min="9" max="9" width="14.140625" customWidth="1"/>
    <col min="10" max="10" width="14.85546875" customWidth="1"/>
    <col min="11" max="11" width="14.140625" bestFit="1" customWidth="1"/>
    <col min="12" max="12" width="16.140625" customWidth="1"/>
  </cols>
  <sheetData>
    <row r="3" spans="2:12" x14ac:dyDescent="0.25">
      <c r="C3" s="22" t="s">
        <v>0</v>
      </c>
      <c r="D3" s="17" t="s">
        <v>3</v>
      </c>
      <c r="E3" s="18"/>
      <c r="F3" s="18"/>
      <c r="G3" s="19"/>
      <c r="H3" s="17" t="s">
        <v>4</v>
      </c>
      <c r="I3" s="18"/>
      <c r="J3" s="18"/>
      <c r="K3" s="19"/>
      <c r="L3" s="20" t="s">
        <v>5</v>
      </c>
    </row>
    <row r="4" spans="2:12" ht="30" x14ac:dyDescent="0.25">
      <c r="C4" s="23"/>
      <c r="D4" s="10" t="s">
        <v>8</v>
      </c>
      <c r="E4" s="10" t="s">
        <v>1</v>
      </c>
      <c r="F4" s="10" t="s">
        <v>6</v>
      </c>
      <c r="G4" s="10" t="s">
        <v>2</v>
      </c>
      <c r="H4" s="10" t="s">
        <v>8</v>
      </c>
      <c r="I4" s="10" t="s">
        <v>1</v>
      </c>
      <c r="J4" s="10" t="s">
        <v>6</v>
      </c>
      <c r="K4" s="10" t="s">
        <v>2</v>
      </c>
      <c r="L4" s="21"/>
    </row>
    <row r="5" spans="2:12" x14ac:dyDescent="0.25">
      <c r="B5" s="25" t="s">
        <v>9</v>
      </c>
      <c r="C5" s="32">
        <v>1998</v>
      </c>
      <c r="D5" s="2">
        <v>2690.3819158130232</v>
      </c>
      <c r="E5" s="3">
        <f>F5/G5</f>
        <v>530.98249838736979</v>
      </c>
      <c r="F5" s="3">
        <f t="shared" ref="F5:F20" si="0">D5*1000/365/24</f>
        <v>307.12122326632687</v>
      </c>
      <c r="G5" s="24">
        <f>$G$28</f>
        <v>0.57840178197789016</v>
      </c>
      <c r="H5" s="2">
        <v>284.38191581302323</v>
      </c>
      <c r="I5" s="3">
        <f>J5/K5</f>
        <v>69.418476930946554</v>
      </c>
      <c r="J5" s="3">
        <f t="shared" ref="J5:J20" si="1">H5*1000/365/24</f>
        <v>32.463689019751506</v>
      </c>
      <c r="K5" s="24">
        <f>$K$28</f>
        <v>0.46765199201999907</v>
      </c>
      <c r="L5" s="5">
        <f t="shared" ref="L5:L20" si="2">H5/D5</f>
        <v>0.10570317698819504</v>
      </c>
    </row>
    <row r="6" spans="2:12" x14ac:dyDescent="0.25">
      <c r="B6" s="25"/>
      <c r="C6" s="32">
        <v>1999</v>
      </c>
      <c r="D6" s="2">
        <v>2413.8886502716327</v>
      </c>
      <c r="E6" s="3">
        <f t="shared" ref="E6:E19" si="3">F6/G6</f>
        <v>476.41289097901648</v>
      </c>
      <c r="F6" s="3">
        <f t="shared" si="0"/>
        <v>275.55806509950145</v>
      </c>
      <c r="G6" s="24">
        <f t="shared" ref="G6:G20" si="4">$G$28</f>
        <v>0.57840178197789016</v>
      </c>
      <c r="H6" s="2">
        <v>291.08865027163262</v>
      </c>
      <c r="I6" s="3">
        <f t="shared" ref="I6:I19" si="5">J6/K6</f>
        <v>71.055610888518828</v>
      </c>
      <c r="J6" s="3">
        <f t="shared" si="1"/>
        <v>33.229297976213765</v>
      </c>
      <c r="K6" s="24">
        <f t="shared" ref="K6:K20" si="6">$K$28</f>
        <v>0.46765199201999907</v>
      </c>
      <c r="L6" s="5">
        <f t="shared" si="2"/>
        <v>0.12058909603758097</v>
      </c>
    </row>
    <row r="7" spans="2:12" x14ac:dyDescent="0.25">
      <c r="B7" s="25"/>
      <c r="C7" s="32">
        <v>2000</v>
      </c>
      <c r="D7" s="2">
        <v>2182.9526916079267</v>
      </c>
      <c r="E7" s="3">
        <f t="shared" si="3"/>
        <v>430.83462137424146</v>
      </c>
      <c r="F7" s="3">
        <f t="shared" si="0"/>
        <v>249.19551274063087</v>
      </c>
      <c r="G7" s="24">
        <f t="shared" si="4"/>
        <v>0.57840178197789016</v>
      </c>
      <c r="H7" s="2">
        <v>307.35269160792654</v>
      </c>
      <c r="I7" s="3">
        <f t="shared" si="5"/>
        <v>75.025712064185001</v>
      </c>
      <c r="J7" s="3">
        <f t="shared" si="1"/>
        <v>35.085923699534995</v>
      </c>
      <c r="K7" s="24">
        <f t="shared" si="6"/>
        <v>0.46765199201999907</v>
      </c>
      <c r="L7" s="5">
        <f t="shared" si="2"/>
        <v>0.14079677163389906</v>
      </c>
    </row>
    <row r="8" spans="2:12" x14ac:dyDescent="0.25">
      <c r="B8" s="25"/>
      <c r="C8" s="32">
        <v>2001</v>
      </c>
      <c r="D8" s="2">
        <v>2325.7708982076965</v>
      </c>
      <c r="E8" s="3">
        <f t="shared" si="3"/>
        <v>459.02168571251508</v>
      </c>
      <c r="F8" s="3">
        <f t="shared" si="0"/>
        <v>265.49896098261377</v>
      </c>
      <c r="G8" s="24">
        <f t="shared" si="4"/>
        <v>0.57840178197789016</v>
      </c>
      <c r="H8" s="2">
        <v>318.17089820769633</v>
      </c>
      <c r="I8" s="3">
        <f t="shared" si="5"/>
        <v>77.666468678871055</v>
      </c>
      <c r="J8" s="3">
        <f t="shared" si="1"/>
        <v>36.320878790832914</v>
      </c>
      <c r="K8" s="24">
        <f t="shared" si="6"/>
        <v>0.46765199201999907</v>
      </c>
      <c r="L8" s="5">
        <f t="shared" si="2"/>
        <v>0.1368023387225662</v>
      </c>
    </row>
    <row r="9" spans="2:12" x14ac:dyDescent="0.25">
      <c r="B9" s="25"/>
      <c r="C9" s="32">
        <v>2002</v>
      </c>
      <c r="D9" s="2">
        <v>2324.444946190084</v>
      </c>
      <c r="E9" s="3">
        <f t="shared" si="3"/>
        <v>458.75999152295952</v>
      </c>
      <c r="F9" s="3">
        <f t="shared" si="0"/>
        <v>265.34759659704156</v>
      </c>
      <c r="G9" s="24">
        <f t="shared" si="4"/>
        <v>0.57840178197789016</v>
      </c>
      <c r="H9" s="2">
        <v>309.64494619008428</v>
      </c>
      <c r="I9" s="3">
        <f t="shared" si="5"/>
        <v>75.585258269422582</v>
      </c>
      <c r="J9" s="3">
        <f t="shared" si="1"/>
        <v>35.34759659704158</v>
      </c>
      <c r="K9" s="24">
        <f t="shared" si="6"/>
        <v>0.46765199201999907</v>
      </c>
      <c r="L9" s="5">
        <f t="shared" si="2"/>
        <v>0.13321242419512341</v>
      </c>
    </row>
    <row r="10" spans="2:12" x14ac:dyDescent="0.25">
      <c r="B10" s="25"/>
      <c r="C10" s="32">
        <v>2003</v>
      </c>
      <c r="D10" s="2">
        <v>2800.3634983299112</v>
      </c>
      <c r="E10" s="3">
        <f t="shared" si="3"/>
        <v>552.68882012487893</v>
      </c>
      <c r="F10" s="3">
        <f t="shared" si="0"/>
        <v>319.67619843948756</v>
      </c>
      <c r="G10" s="24">
        <f t="shared" si="4"/>
        <v>0.57840178197789016</v>
      </c>
      <c r="H10" s="2">
        <v>311.56349832991157</v>
      </c>
      <c r="I10" s="3">
        <f t="shared" si="5"/>
        <v>76.053582589830441</v>
      </c>
      <c r="J10" s="3">
        <f t="shared" si="1"/>
        <v>35.566609398391726</v>
      </c>
      <c r="K10" s="24">
        <f t="shared" si="6"/>
        <v>0.46765199201999907</v>
      </c>
      <c r="L10" s="5">
        <f t="shared" si="2"/>
        <v>0.11125823433840738</v>
      </c>
    </row>
    <row r="11" spans="2:12" x14ac:dyDescent="0.25">
      <c r="B11" s="25"/>
      <c r="C11" s="32">
        <v>2004</v>
      </c>
      <c r="D11" s="2">
        <v>3635.9095204061773</v>
      </c>
      <c r="E11" s="3">
        <f t="shared" si="3"/>
        <v>717.59489227471784</v>
      </c>
      <c r="F11" s="3">
        <f t="shared" si="0"/>
        <v>415.05816442992892</v>
      </c>
      <c r="G11" s="24">
        <f t="shared" si="4"/>
        <v>0.57840178197789016</v>
      </c>
      <c r="H11" s="2">
        <v>335.90952040617725</v>
      </c>
      <c r="I11" s="3">
        <f t="shared" si="5"/>
        <v>81.996519457070491</v>
      </c>
      <c r="J11" s="3">
        <f t="shared" si="1"/>
        <v>38.345835662805626</v>
      </c>
      <c r="K11" s="24">
        <f t="shared" si="6"/>
        <v>0.46765199201999907</v>
      </c>
      <c r="L11" s="5">
        <f t="shared" si="2"/>
        <v>9.238665553169538E-2</v>
      </c>
    </row>
    <row r="12" spans="2:12" x14ac:dyDescent="0.25">
      <c r="B12" s="25"/>
      <c r="C12" s="32">
        <v>2005</v>
      </c>
      <c r="D12" s="2">
        <v>4509.3167416240321</v>
      </c>
      <c r="E12" s="3">
        <f t="shared" si="3"/>
        <v>889.97337345094104</v>
      </c>
      <c r="F12" s="3">
        <f t="shared" si="0"/>
        <v>514.76218511689865</v>
      </c>
      <c r="G12" s="24">
        <f t="shared" si="4"/>
        <v>0.57840178197789016</v>
      </c>
      <c r="H12" s="2">
        <v>385.75674162403197</v>
      </c>
      <c r="I12" s="3">
        <f t="shared" si="5"/>
        <v>94.164375371152374</v>
      </c>
      <c r="J12" s="3">
        <f t="shared" si="1"/>
        <v>44.036157719638346</v>
      </c>
      <c r="K12" s="24">
        <f t="shared" si="6"/>
        <v>0.46765199201999907</v>
      </c>
      <c r="L12" s="5">
        <f t="shared" si="2"/>
        <v>8.5546605778041115E-2</v>
      </c>
    </row>
    <row r="13" spans="2:12" x14ac:dyDescent="0.25">
      <c r="B13" s="25"/>
      <c r="C13" s="32">
        <v>2006</v>
      </c>
      <c r="D13" s="2">
        <v>4326.6376905346524</v>
      </c>
      <c r="E13" s="3">
        <f t="shared" si="3"/>
        <v>853.91924359660766</v>
      </c>
      <c r="F13" s="3">
        <f t="shared" si="0"/>
        <v>493.90841216148993</v>
      </c>
      <c r="G13" s="24">
        <f t="shared" si="4"/>
        <v>0.57840178197789016</v>
      </c>
      <c r="H13" s="2">
        <v>410.67769053465207</v>
      </c>
      <c r="I13" s="3">
        <f t="shared" si="5"/>
        <v>100.24765359966889</v>
      </c>
      <c r="J13" s="3">
        <f t="shared" si="1"/>
        <v>46.881014901215991</v>
      </c>
      <c r="K13" s="24">
        <f t="shared" si="6"/>
        <v>0.46765199201999907</v>
      </c>
      <c r="L13" s="5">
        <f t="shared" si="2"/>
        <v>9.4918437805201039E-2</v>
      </c>
    </row>
    <row r="14" spans="2:12" x14ac:dyDescent="0.25">
      <c r="B14" s="25"/>
      <c r="C14" s="32">
        <v>2007</v>
      </c>
      <c r="D14" s="2">
        <v>3598.5124652558416</v>
      </c>
      <c r="E14" s="3">
        <f t="shared" si="3"/>
        <v>710.21408821142006</v>
      </c>
      <c r="F14" s="3">
        <f t="shared" si="0"/>
        <v>410.78909420728786</v>
      </c>
      <c r="G14" s="24">
        <f t="shared" si="4"/>
        <v>0.57840178197789016</v>
      </c>
      <c r="H14" s="2">
        <v>453.19246525584168</v>
      </c>
      <c r="I14" s="3">
        <f t="shared" si="5"/>
        <v>110.62563737465595</v>
      </c>
      <c r="J14" s="3">
        <f t="shared" si="1"/>
        <v>51.734299686739917</v>
      </c>
      <c r="K14" s="24">
        <f t="shared" si="6"/>
        <v>0.46765199201999907</v>
      </c>
      <c r="L14" s="5">
        <f t="shared" si="2"/>
        <v>0.12593883434654748</v>
      </c>
    </row>
    <row r="15" spans="2:12" x14ac:dyDescent="0.25">
      <c r="B15" s="25"/>
      <c r="C15" s="32">
        <v>2008</v>
      </c>
      <c r="D15" s="2">
        <v>3833.5248179558034</v>
      </c>
      <c r="E15" s="3">
        <f t="shared" si="3"/>
        <v>756.59688816077562</v>
      </c>
      <c r="F15" s="3">
        <f t="shared" si="0"/>
        <v>437.61698835111912</v>
      </c>
      <c r="G15" s="24">
        <f t="shared" si="4"/>
        <v>0.57840178197789016</v>
      </c>
      <c r="H15" s="2">
        <v>498.00481795580328</v>
      </c>
      <c r="I15" s="3">
        <f t="shared" si="5"/>
        <v>121.56446681192945</v>
      </c>
      <c r="J15" s="3">
        <f t="shared" si="1"/>
        <v>56.849865063447872</v>
      </c>
      <c r="K15" s="24">
        <f t="shared" si="6"/>
        <v>0.46765199201999907</v>
      </c>
      <c r="L15" s="5">
        <f t="shared" si="2"/>
        <v>0.12990781111503547</v>
      </c>
    </row>
    <row r="16" spans="2:12" x14ac:dyDescent="0.25">
      <c r="B16" s="25"/>
      <c r="C16" s="32">
        <v>2009</v>
      </c>
      <c r="D16" s="2">
        <v>4443.626135026645</v>
      </c>
      <c r="E16" s="3">
        <f t="shared" si="3"/>
        <v>877.00846233306299</v>
      </c>
      <c r="F16" s="3">
        <f t="shared" si="0"/>
        <v>507.26325742313298</v>
      </c>
      <c r="G16" s="24">
        <f t="shared" si="4"/>
        <v>0.57840178197789016</v>
      </c>
      <c r="H16" s="2">
        <v>538.58613502664525</v>
      </c>
      <c r="I16" s="3">
        <f t="shared" si="5"/>
        <v>131.47048778677183</v>
      </c>
      <c r="J16" s="3">
        <f t="shared" si="1"/>
        <v>61.482435505324808</v>
      </c>
      <c r="K16" s="24">
        <f t="shared" si="6"/>
        <v>0.46765199201999907</v>
      </c>
      <c r="L16" s="5">
        <f t="shared" si="2"/>
        <v>0.12120419645146761</v>
      </c>
    </row>
    <row r="17" spans="2:12" x14ac:dyDescent="0.25">
      <c r="B17" s="25"/>
      <c r="C17" s="32">
        <v>2010</v>
      </c>
      <c r="D17" s="2">
        <v>4690.3166451594479</v>
      </c>
      <c r="E17" s="3">
        <f t="shared" si="3"/>
        <v>925.69610129943851</v>
      </c>
      <c r="F17" s="3">
        <f t="shared" si="0"/>
        <v>535.42427456158077</v>
      </c>
      <c r="G17" s="24">
        <f t="shared" si="4"/>
        <v>0.57840178197789016</v>
      </c>
      <c r="H17" s="2">
        <v>570.95664515944725</v>
      </c>
      <c r="I17" s="3">
        <f t="shared" si="5"/>
        <v>139.37222620945806</v>
      </c>
      <c r="J17" s="3">
        <f t="shared" si="1"/>
        <v>65.177699219114984</v>
      </c>
      <c r="K17" s="24">
        <f t="shared" si="6"/>
        <v>0.46765199201999907</v>
      </c>
      <c r="L17" s="5">
        <f t="shared" si="2"/>
        <v>0.12173093809107584</v>
      </c>
    </row>
    <row r="18" spans="2:12" x14ac:dyDescent="0.25">
      <c r="B18" s="25"/>
      <c r="C18" s="32">
        <v>2011</v>
      </c>
      <c r="D18" s="2">
        <v>5120.7815048706952</v>
      </c>
      <c r="E18" s="3">
        <f t="shared" si="3"/>
        <v>1010.6540417814216</v>
      </c>
      <c r="F18" s="3">
        <f t="shared" si="0"/>
        <v>584.56409872953134</v>
      </c>
      <c r="G18" s="24">
        <f t="shared" si="4"/>
        <v>0.57840178197789016</v>
      </c>
      <c r="H18" s="2">
        <v>560.78150487069615</v>
      </c>
      <c r="I18" s="3">
        <f t="shared" si="5"/>
        <v>136.88844400627386</v>
      </c>
      <c r="J18" s="3">
        <f t="shared" si="1"/>
        <v>64.016153524052072</v>
      </c>
      <c r="K18" s="24">
        <f t="shared" si="6"/>
        <v>0.46765199201999907</v>
      </c>
      <c r="L18" s="5">
        <f t="shared" si="2"/>
        <v>0.10951092217805072</v>
      </c>
    </row>
    <row r="19" spans="2:12" x14ac:dyDescent="0.25">
      <c r="B19" s="25"/>
      <c r="C19" s="32">
        <v>2012</v>
      </c>
      <c r="D19" s="2">
        <v>5563.9178397262704</v>
      </c>
      <c r="E19" s="3">
        <f t="shared" si="3"/>
        <v>1098.1128656847668</v>
      </c>
      <c r="F19" s="3">
        <f t="shared" si="0"/>
        <v>635.15043832491665</v>
      </c>
      <c r="G19" s="24">
        <f t="shared" si="4"/>
        <v>0.57840178197789016</v>
      </c>
      <c r="H19" s="2">
        <v>610.31783972627034</v>
      </c>
      <c r="I19" s="3">
        <f t="shared" si="5"/>
        <v>148.98041162870257</v>
      </c>
      <c r="J19" s="3">
        <f t="shared" si="1"/>
        <v>69.670986270122185</v>
      </c>
      <c r="K19" s="24">
        <f t="shared" si="6"/>
        <v>0.46765199201999907</v>
      </c>
      <c r="L19" s="5">
        <f t="shared" si="2"/>
        <v>0.10969210137658976</v>
      </c>
    </row>
    <row r="20" spans="2:12" x14ac:dyDescent="0.25">
      <c r="B20" s="25"/>
      <c r="C20" s="33">
        <v>2013</v>
      </c>
      <c r="D20" s="27">
        <v>6095.4861594228514</v>
      </c>
      <c r="E20" s="28">
        <v>1244.3999999999999</v>
      </c>
      <c r="F20" s="28">
        <f t="shared" si="0"/>
        <v>695.83175335877297</v>
      </c>
      <c r="G20" s="29">
        <f t="shared" si="4"/>
        <v>0.57840178197789016</v>
      </c>
      <c r="H20" s="27">
        <v>634.63192142284959</v>
      </c>
      <c r="I20" s="28">
        <v>156.14400000000001</v>
      </c>
      <c r="J20" s="28">
        <f t="shared" si="1"/>
        <v>72.446566372471423</v>
      </c>
      <c r="K20" s="29">
        <f t="shared" si="6"/>
        <v>0.46765199201999907</v>
      </c>
      <c r="L20" s="30">
        <f t="shared" si="2"/>
        <v>0.10411506233047364</v>
      </c>
    </row>
    <row r="21" spans="2:12" x14ac:dyDescent="0.25">
      <c r="B21" s="26" t="s">
        <v>10</v>
      </c>
      <c r="C21" s="32">
        <v>2014</v>
      </c>
      <c r="D21" s="2">
        <v>6506.5247999999992</v>
      </c>
      <c r="E21" s="3">
        <v>1210.32</v>
      </c>
      <c r="F21" s="3">
        <f>D21*1000/365/24</f>
        <v>742.75397260273951</v>
      </c>
      <c r="G21" s="4">
        <f t="shared" ref="G21:G25" si="7">F21/E21</f>
        <v>0.61368396176444207</v>
      </c>
      <c r="H21" s="2">
        <v>749.43260999999984</v>
      </c>
      <c r="I21" s="3">
        <v>190.608</v>
      </c>
      <c r="J21" s="3">
        <f>H21*1000/365/24</f>
        <v>85.551667808219165</v>
      </c>
      <c r="K21" s="4">
        <f t="shared" ref="K21:K25" si="8">J21/I21</f>
        <v>0.44883566171524364</v>
      </c>
      <c r="L21" s="5">
        <f t="shared" ref="L21:L26" si="9">H21/D21</f>
        <v>0.11518170344943586</v>
      </c>
    </row>
    <row r="22" spans="2:12" x14ac:dyDescent="0.25">
      <c r="B22" s="26"/>
      <c r="C22" s="32">
        <v>2015</v>
      </c>
      <c r="D22" s="2">
        <v>6643.7176800000016</v>
      </c>
      <c r="E22" s="3">
        <v>1301.04</v>
      </c>
      <c r="F22" s="3">
        <f t="shared" ref="F22:F26" si="10">D22*1000/365/24</f>
        <v>758.41526027397276</v>
      </c>
      <c r="G22" s="4">
        <f t="shared" si="7"/>
        <v>0.58293001004886302</v>
      </c>
      <c r="H22" s="2">
        <v>812.12120399999878</v>
      </c>
      <c r="I22" s="3">
        <v>187.464</v>
      </c>
      <c r="J22" s="3">
        <f t="shared" ref="J22:J26" si="11">H22*1000/365/24</f>
        <v>92.707899999999867</v>
      </c>
      <c r="K22" s="4">
        <f t="shared" si="8"/>
        <v>0.49453708445354772</v>
      </c>
      <c r="L22" s="5">
        <f t="shared" si="9"/>
        <v>0.12223896967277492</v>
      </c>
    </row>
    <row r="23" spans="2:12" x14ac:dyDescent="0.25">
      <c r="B23" s="26"/>
      <c r="C23" s="32">
        <v>2016</v>
      </c>
      <c r="D23" s="2">
        <v>6692.4112800000012</v>
      </c>
      <c r="E23" s="3">
        <v>1306.32</v>
      </c>
      <c r="F23" s="3">
        <f t="shared" si="10"/>
        <v>763.97389041095903</v>
      </c>
      <c r="G23" s="4">
        <f t="shared" si="7"/>
        <v>0.58482905445140476</v>
      </c>
      <c r="H23" s="2">
        <v>878.778774</v>
      </c>
      <c r="I23" s="3">
        <v>217.44</v>
      </c>
      <c r="J23" s="3">
        <f t="shared" si="11"/>
        <v>100.31721164383561</v>
      </c>
      <c r="K23" s="4">
        <f t="shared" si="8"/>
        <v>0.46135582985575613</v>
      </c>
      <c r="L23" s="5">
        <f t="shared" si="9"/>
        <v>0.13130973833395365</v>
      </c>
    </row>
    <row r="24" spans="2:12" x14ac:dyDescent="0.25">
      <c r="B24" s="26"/>
      <c r="C24" s="32">
        <v>2017</v>
      </c>
      <c r="D24" s="2">
        <v>6616.4569439999968</v>
      </c>
      <c r="E24" s="3">
        <v>1371.12</v>
      </c>
      <c r="F24" s="3">
        <f t="shared" si="10"/>
        <v>755.30330410958868</v>
      </c>
      <c r="G24" s="4">
        <f t="shared" si="7"/>
        <v>0.55086593741582701</v>
      </c>
      <c r="H24" s="2">
        <v>824.32891200000017</v>
      </c>
      <c r="I24" s="3">
        <v>209.68800000000002</v>
      </c>
      <c r="J24" s="3">
        <f t="shared" si="11"/>
        <v>94.101473972602761</v>
      </c>
      <c r="K24" s="4">
        <f t="shared" si="8"/>
        <v>0.44876899952597554</v>
      </c>
      <c r="L24" s="5">
        <f t="shared" si="9"/>
        <v>0.12458766360559885</v>
      </c>
    </row>
    <row r="25" spans="2:12" x14ac:dyDescent="0.25">
      <c r="B25" s="26"/>
      <c r="C25" s="32">
        <v>2018</v>
      </c>
      <c r="D25" s="2">
        <v>6457.8018600000005</v>
      </c>
      <c r="E25" s="3">
        <v>1317.12</v>
      </c>
      <c r="F25" s="3">
        <f t="shared" si="10"/>
        <v>737.19199315068499</v>
      </c>
      <c r="G25" s="4">
        <f t="shared" si="7"/>
        <v>0.55969994620891417</v>
      </c>
      <c r="H25" s="2">
        <v>884.7366479999996</v>
      </c>
      <c r="I25" s="3">
        <v>208.34399999999999</v>
      </c>
      <c r="J25" s="3">
        <f t="shared" si="11"/>
        <v>100.99733424657529</v>
      </c>
      <c r="K25" s="4">
        <f t="shared" si="8"/>
        <v>0.48476238454947246</v>
      </c>
      <c r="L25" s="5">
        <f t="shared" si="9"/>
        <v>0.1370027552997731</v>
      </c>
    </row>
    <row r="26" spans="2:12" x14ac:dyDescent="0.25">
      <c r="B26" s="26"/>
      <c r="C26" s="6" t="s">
        <v>11</v>
      </c>
      <c r="D26" s="7">
        <v>6532.7137970535923</v>
      </c>
      <c r="E26" s="8">
        <v>1334.4</v>
      </c>
      <c r="F26" s="11">
        <f t="shared" si="10"/>
        <v>745.74358413853804</v>
      </c>
      <c r="G26" s="31">
        <f t="shared" ref="G26" si="12">$G$28</f>
        <v>0.57840178197789016</v>
      </c>
      <c r="H26" s="7">
        <v>794.58536741079831</v>
      </c>
      <c r="I26" s="8">
        <v>191.04000000000002</v>
      </c>
      <c r="J26" s="11">
        <f t="shared" si="11"/>
        <v>90.706092170182458</v>
      </c>
      <c r="K26" s="31">
        <f t="shared" ref="K26" si="13">$K$28</f>
        <v>0.46765199201999907</v>
      </c>
      <c r="L26" s="9">
        <f t="shared" si="9"/>
        <v>0.12163174326865123</v>
      </c>
    </row>
    <row r="27" spans="2:12" x14ac:dyDescent="0.25">
      <c r="L27" s="1"/>
    </row>
    <row r="28" spans="2:12" x14ac:dyDescent="0.25">
      <c r="E28" s="12"/>
      <c r="F28" s="13" t="s">
        <v>7</v>
      </c>
      <c r="G28" s="14">
        <f>AVERAGE(G21:G25)</f>
        <v>0.57840178197789016</v>
      </c>
      <c r="H28" s="15"/>
      <c r="I28" s="15"/>
      <c r="J28" s="15"/>
      <c r="K28" s="16">
        <f>AVERAGE(K21:K25)</f>
        <v>0.46765199201999907</v>
      </c>
      <c r="L28" s="1"/>
    </row>
    <row r="29" spans="2:12" x14ac:dyDescent="0.25">
      <c r="L29" s="1"/>
    </row>
    <row r="30" spans="2:12" x14ac:dyDescent="0.25">
      <c r="C30" s="34" t="s">
        <v>12</v>
      </c>
      <c r="D30" s="35" t="s">
        <v>13</v>
      </c>
      <c r="L30" s="1"/>
    </row>
    <row r="31" spans="2:12" x14ac:dyDescent="0.25">
      <c r="L31" s="1"/>
    </row>
    <row r="32" spans="2:12" x14ac:dyDescent="0.25">
      <c r="L32" s="1"/>
    </row>
  </sheetData>
  <mergeCells count="6">
    <mergeCell ref="B5:B20"/>
    <mergeCell ref="B21:B26"/>
    <mergeCell ref="D3:G3"/>
    <mergeCell ref="H3:K3"/>
    <mergeCell ref="L3:L4"/>
    <mergeCell ref="C3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sist. telemedición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2019-12-13T03:25:24Z</dcterms:modified>
</cp:coreProperties>
</file>